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3955" windowHeight="110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N9" i="1" l="1"/>
  <c r="N22" i="1" l="1"/>
  <c r="N19" i="1"/>
  <c r="F11" i="1"/>
  <c r="H11" i="1" s="1"/>
  <c r="F10" i="1"/>
  <c r="H10" i="1" s="1"/>
  <c r="F9" i="1"/>
  <c r="H9" i="1" s="1"/>
  <c r="F8" i="1"/>
  <c r="H8" i="1" s="1"/>
  <c r="M9" i="1" s="1"/>
  <c r="N15" i="1" l="1"/>
  <c r="I9" i="1"/>
  <c r="M10" i="1"/>
  <c r="I10" i="1"/>
  <c r="N10" i="1" s="1"/>
  <c r="M11" i="1"/>
  <c r="I11" i="1"/>
  <c r="N11" i="1" s="1"/>
</calcChain>
</file>

<file path=xl/sharedStrings.xml><?xml version="1.0" encoding="utf-8"?>
<sst xmlns="http://schemas.openxmlformats.org/spreadsheetml/2006/main" count="48" uniqueCount="41">
  <si>
    <t>Paper Type</t>
  </si>
  <si>
    <t>Ream  Size</t>
  </si>
  <si>
    <t>Sq-ft per Ream</t>
  </si>
  <si>
    <t xml:space="preserve">Convert to </t>
  </si>
  <si>
    <t>Basis Weight to Convert</t>
  </si>
  <si>
    <t xml:space="preserve">Length </t>
  </si>
  <si>
    <t>Width</t>
  </si>
  <si>
    <t>Sheets</t>
  </si>
  <si>
    <t>SQ. IN./RM</t>
  </si>
  <si>
    <t>IN./Sq. FT.</t>
  </si>
  <si>
    <t>Conversion Denominator</t>
  </si>
  <si>
    <t>Divide by</t>
  </si>
  <si>
    <t>Tag</t>
  </si>
  <si>
    <t>Standard converter Ream Size</t>
  </si>
  <si>
    <t>Text, Offset, or Book</t>
  </si>
  <si>
    <t>Text to Tag</t>
  </si>
  <si>
    <t>Cover</t>
  </si>
  <si>
    <t>Cover to Tag</t>
  </si>
  <si>
    <t>Writing or Bond</t>
  </si>
  <si>
    <t>Writing to Tag</t>
  </si>
  <si>
    <t>Roll Weight</t>
  </si>
  <si>
    <t>Basis Wt. at 3000 sq. ft.</t>
  </si>
  <si>
    <t>Roll Width</t>
  </si>
  <si>
    <t>Approx. length of Roll in Feet</t>
  </si>
  <si>
    <t>Roll Linear Footage</t>
  </si>
  <si>
    <t>Note: convert paper basis wt. to standard 3000 sq. ft. wt. before using this calculation</t>
  </si>
  <si>
    <t>From Caliper</t>
  </si>
  <si>
    <t>Roll Diameter outside - OD</t>
  </si>
  <si>
    <t>Core Diameter outside</t>
  </si>
  <si>
    <t>Approx.. Roll Weight in LBS.</t>
  </si>
  <si>
    <t xml:space="preserve">Note: </t>
  </si>
  <si>
    <t xml:space="preserve"> All Red is for data entry   </t>
  </si>
  <si>
    <t>All Blue Formula based Results</t>
  </si>
  <si>
    <t>All Black is for Calculations</t>
  </si>
  <si>
    <t>Only change RED</t>
  </si>
  <si>
    <t>Do not Change</t>
  </si>
  <si>
    <t>Enter your converting requirements into the white cells</t>
  </si>
  <si>
    <t>From Roll Size to</t>
  </si>
  <si>
    <t>From Roll Weight to</t>
  </si>
  <si>
    <t>TAG or 3000 sq. ft. ream weight</t>
  </si>
  <si>
    <t>Caliper or thickness of web - mils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</si>
</sst>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adugi"/>
      <family val="2"/>
    </font>
    <font>
      <b/>
      <sz val="16"/>
      <color theme="1"/>
      <name val="Gadugi"/>
      <family val="2"/>
    </font>
    <font>
      <b/>
      <sz val="12"/>
      <color theme="1"/>
      <name val="Gadugi"/>
      <family val="2"/>
    </font>
    <font>
      <b/>
      <i/>
      <sz val="11"/>
      <color theme="1"/>
      <name val="Gadugi"/>
      <family val="2"/>
    </font>
    <font>
      <b/>
      <i/>
      <sz val="11"/>
      <color theme="1"/>
      <name val="Calibri"/>
      <family val="2"/>
      <scheme val="minor"/>
    </font>
    <font>
      <b/>
      <sz val="14"/>
      <color theme="0"/>
      <name val="Gadugi"/>
      <family val="2"/>
    </font>
    <font>
      <sz val="14"/>
      <color theme="0"/>
      <name val="Gadugi"/>
      <family val="2"/>
    </font>
    <font>
      <b/>
      <sz val="8"/>
      <color theme="1"/>
      <name val="Gadugi"/>
      <family val="2"/>
    </font>
    <font>
      <b/>
      <sz val="10"/>
      <color theme="1"/>
      <name val="Gadugi"/>
      <family val="2"/>
    </font>
    <font>
      <sz val="10"/>
      <color theme="1"/>
      <name val="Gadugi"/>
      <family val="2"/>
    </font>
    <font>
      <sz val="8"/>
      <color theme="1"/>
      <name val="Gadugi"/>
      <family val="2"/>
    </font>
    <font>
      <b/>
      <sz val="12"/>
      <color rgb="FFFF0000"/>
      <name val="Gadugi"/>
      <family val="2"/>
    </font>
    <font>
      <b/>
      <sz val="9"/>
      <color theme="4"/>
      <name val="Gadugi"/>
      <family val="2"/>
    </font>
    <font>
      <b/>
      <sz val="12"/>
      <color theme="0"/>
      <name val="Gadugi"/>
      <family val="2"/>
    </font>
    <font>
      <i/>
      <sz val="9"/>
      <color theme="1"/>
      <name val="Gadugi"/>
      <family val="2"/>
    </font>
    <font>
      <b/>
      <sz val="9"/>
      <color theme="1"/>
      <name val="Gadugi"/>
      <family val="2"/>
    </font>
    <font>
      <sz val="11"/>
      <color rgb="FFFF0000"/>
      <name val="Gadugi"/>
      <family val="2"/>
    </font>
    <font>
      <b/>
      <sz val="14"/>
      <color theme="1"/>
      <name val="Gadugi"/>
      <family val="2"/>
    </font>
    <font>
      <b/>
      <sz val="10"/>
      <color rgb="FFFF0000"/>
      <name val="Gadugi"/>
      <family val="2"/>
    </font>
    <font>
      <b/>
      <sz val="10"/>
      <color theme="3"/>
      <name val="Gadugi"/>
      <family val="2"/>
    </font>
    <font>
      <sz val="11"/>
      <color theme="0"/>
      <name val="Gadugi"/>
      <family val="2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33">
    <border>
      <left/>
      <right/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 style="medium">
        <color theme="1"/>
      </right>
      <top style="medium">
        <color indexed="64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indexed="64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 style="medium">
        <color indexed="64"/>
      </right>
      <top style="medium">
        <color theme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medium">
        <color rgb="FFFF0000"/>
      </left>
      <right style="medium">
        <color theme="1"/>
      </right>
      <top style="medium">
        <color rgb="FFFF0000"/>
      </top>
      <bottom/>
      <diagonal/>
    </border>
    <border>
      <left style="medium">
        <color rgb="FFFF0000"/>
      </left>
      <right style="medium">
        <color theme="1"/>
      </right>
      <top/>
      <bottom style="medium">
        <color theme="1"/>
      </bottom>
      <diagonal/>
    </border>
    <border>
      <left style="medium">
        <color rgb="FFFF0000"/>
      </left>
      <right/>
      <top style="medium">
        <color rgb="FFFF0000"/>
      </top>
      <bottom style="medium">
        <color theme="1"/>
      </bottom>
      <diagonal/>
    </border>
    <border>
      <left/>
      <right/>
      <top style="medium">
        <color rgb="FFFF0000"/>
      </top>
      <bottom style="medium">
        <color theme="1"/>
      </bottom>
      <diagonal/>
    </border>
    <border>
      <left/>
      <right style="medium">
        <color rgb="FFFF0000"/>
      </right>
      <top style="medium">
        <color rgb="FFFF0000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3">
    <xf numFmtId="0" fontId="0" fillId="0" borderId="0" xfId="0"/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 applyProtection="1">
      <alignment vertical="center"/>
      <protection locked="0"/>
    </xf>
    <xf numFmtId="0" fontId="2" fillId="3" borderId="2" xfId="0" applyFont="1" applyFill="1" applyBorder="1" applyAlignment="1" applyProtection="1">
      <alignment vertical="center"/>
    </xf>
    <xf numFmtId="0" fontId="2" fillId="3" borderId="1" xfId="0" applyFont="1" applyFill="1" applyBorder="1" applyAlignment="1" applyProtection="1">
      <alignment vertical="center"/>
    </xf>
    <xf numFmtId="0" fontId="4" fillId="3" borderId="3" xfId="0" applyFont="1" applyFill="1" applyBorder="1" applyAlignment="1" applyProtection="1">
      <alignment horizontal="center" vertical="center"/>
    </xf>
    <xf numFmtId="0" fontId="9" fillId="3" borderId="4" xfId="0" applyFont="1" applyFill="1" applyBorder="1" applyAlignment="1" applyProtection="1">
      <alignment horizontal="center" vertical="center"/>
    </xf>
    <xf numFmtId="0" fontId="9" fillId="3" borderId="5" xfId="0" applyFont="1" applyFill="1" applyBorder="1" applyAlignment="1" applyProtection="1">
      <alignment horizontal="center" vertical="center"/>
    </xf>
    <xf numFmtId="0" fontId="10" fillId="3" borderId="5" xfId="0" applyFont="1" applyFill="1" applyBorder="1" applyAlignment="1" applyProtection="1">
      <alignment horizontal="center" vertical="center" wrapText="1"/>
    </xf>
    <xf numFmtId="0" fontId="2" fillId="3" borderId="5" xfId="0" applyFont="1" applyFill="1" applyBorder="1" applyAlignment="1" applyProtection="1">
      <alignment vertical="center"/>
    </xf>
    <xf numFmtId="0" fontId="4" fillId="3" borderId="5" xfId="0" applyFont="1" applyFill="1" applyBorder="1" applyAlignment="1" applyProtection="1">
      <alignment horizontal="center" vertical="center" wrapText="1"/>
    </xf>
    <xf numFmtId="0" fontId="4" fillId="4" borderId="7" xfId="0" applyFont="1" applyFill="1" applyBorder="1" applyAlignment="1" applyProtection="1">
      <alignment horizontal="center" vertical="center"/>
    </xf>
    <xf numFmtId="0" fontId="4" fillId="4" borderId="8" xfId="0" applyFont="1" applyFill="1" applyBorder="1" applyAlignment="1" applyProtection="1">
      <alignment horizontal="center" vertical="center"/>
    </xf>
    <xf numFmtId="0" fontId="12" fillId="4" borderId="9" xfId="0" applyFont="1" applyFill="1" applyBorder="1" applyAlignment="1" applyProtection="1">
      <alignment horizontal="center" vertical="center"/>
    </xf>
    <xf numFmtId="164" fontId="12" fillId="4" borderId="9" xfId="1" applyNumberFormat="1" applyFont="1" applyFill="1" applyBorder="1" applyAlignment="1" applyProtection="1">
      <alignment horizontal="center" vertical="center"/>
    </xf>
    <xf numFmtId="164" fontId="4" fillId="4" borderId="10" xfId="0" applyNumberFormat="1" applyFont="1" applyFill="1" applyBorder="1" applyAlignment="1" applyProtection="1">
      <alignment horizontal="center" vertical="center"/>
    </xf>
    <xf numFmtId="0" fontId="10" fillId="4" borderId="8" xfId="0" applyFont="1" applyFill="1" applyBorder="1" applyAlignment="1" applyProtection="1">
      <alignment horizontal="center" vertical="center" wrapText="1"/>
    </xf>
    <xf numFmtId="0" fontId="4" fillId="4" borderId="11" xfId="0" applyFont="1" applyFill="1" applyBorder="1" applyAlignment="1" applyProtection="1">
      <alignment horizontal="center" vertical="center" wrapText="1"/>
    </xf>
    <xf numFmtId="0" fontId="4" fillId="4" borderId="14" xfId="0" applyFont="1" applyFill="1" applyBorder="1" applyAlignment="1" applyProtection="1">
      <alignment horizontal="center" vertical="center"/>
    </xf>
    <xf numFmtId="0" fontId="12" fillId="4" borderId="15" xfId="0" applyFont="1" applyFill="1" applyBorder="1" applyAlignment="1" applyProtection="1">
      <alignment horizontal="center" vertical="center"/>
    </xf>
    <xf numFmtId="164" fontId="12" fillId="4" borderId="15" xfId="1" applyNumberFormat="1" applyFont="1" applyFill="1" applyBorder="1" applyAlignment="1" applyProtection="1">
      <alignment horizontal="center" vertical="center"/>
    </xf>
    <xf numFmtId="164" fontId="4" fillId="4" borderId="16" xfId="0" applyNumberFormat="1" applyFont="1" applyFill="1" applyBorder="1" applyAlignment="1" applyProtection="1">
      <alignment horizontal="center" vertical="center"/>
    </xf>
    <xf numFmtId="2" fontId="11" fillId="4" borderId="14" xfId="0" applyNumberFormat="1" applyFont="1" applyFill="1" applyBorder="1" applyAlignment="1" applyProtection="1">
      <alignment horizontal="center" vertical="center"/>
    </xf>
    <xf numFmtId="0" fontId="4" fillId="4" borderId="17" xfId="0" applyFont="1" applyFill="1" applyBorder="1" applyAlignment="1" applyProtection="1">
      <alignment horizontal="center" vertical="center" wrapText="1"/>
    </xf>
    <xf numFmtId="0" fontId="13" fillId="5" borderId="16" xfId="0" applyFont="1" applyFill="1" applyBorder="1" applyAlignment="1" applyProtection="1">
      <alignment horizontal="center" vertical="center"/>
      <protection locked="0"/>
    </xf>
    <xf numFmtId="2" fontId="14" fillId="6" borderId="15" xfId="0" applyNumberFormat="1" applyFont="1" applyFill="1" applyBorder="1" applyAlignment="1" applyProtection="1">
      <alignment horizontal="center" vertical="center"/>
    </xf>
    <xf numFmtId="1" fontId="15" fillId="7" borderId="16" xfId="0" applyNumberFormat="1" applyFont="1" applyFill="1" applyBorder="1" applyAlignment="1" applyProtection="1">
      <alignment horizontal="center" vertical="center"/>
    </xf>
    <xf numFmtId="2" fontId="11" fillId="4" borderId="8" xfId="0" applyNumberFormat="1" applyFont="1" applyFill="1" applyBorder="1" applyAlignment="1" applyProtection="1">
      <alignment horizontal="center" vertical="center"/>
    </xf>
    <xf numFmtId="0" fontId="2" fillId="4" borderId="0" xfId="0" applyFont="1" applyFill="1" applyAlignment="1" applyProtection="1">
      <alignment vertical="center"/>
    </xf>
    <xf numFmtId="0" fontId="13" fillId="5" borderId="19" xfId="0" applyFont="1" applyFill="1" applyBorder="1" applyAlignment="1" applyProtection="1">
      <alignment horizontal="center" vertical="center"/>
      <protection locked="0"/>
    </xf>
    <xf numFmtId="2" fontId="14" fillId="6" borderId="0" xfId="0" applyNumberFormat="1" applyFont="1" applyFill="1" applyBorder="1" applyAlignment="1" applyProtection="1">
      <alignment horizontal="center" vertical="center"/>
    </xf>
    <xf numFmtId="2" fontId="11" fillId="4" borderId="18" xfId="0" applyNumberFormat="1" applyFont="1" applyFill="1" applyBorder="1" applyAlignment="1" applyProtection="1">
      <alignment horizontal="center" vertical="center"/>
    </xf>
    <xf numFmtId="0" fontId="13" fillId="0" borderId="7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center" vertical="center"/>
      <protection locked="0"/>
    </xf>
    <xf numFmtId="165" fontId="2" fillId="0" borderId="0" xfId="0" applyNumberFormat="1" applyFont="1" applyBorder="1" applyAlignment="1" applyProtection="1">
      <alignment horizontal="center" vertical="center"/>
    </xf>
    <xf numFmtId="1" fontId="4" fillId="0" borderId="0" xfId="0" applyNumberFormat="1" applyFont="1" applyBorder="1" applyAlignment="1" applyProtection="1">
      <alignment horizontal="center" vertical="center"/>
    </xf>
    <xf numFmtId="0" fontId="2" fillId="3" borderId="20" xfId="0" applyFont="1" applyFill="1" applyBorder="1" applyAlignment="1" applyProtection="1">
      <alignment vertical="center"/>
    </xf>
    <xf numFmtId="0" fontId="2" fillId="3" borderId="20" xfId="0" applyFont="1" applyFill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vertical="center"/>
    </xf>
    <xf numFmtId="0" fontId="2" fillId="0" borderId="9" xfId="0" applyFont="1" applyBorder="1" applyAlignment="1" applyProtection="1">
      <alignment vertical="center"/>
    </xf>
    <xf numFmtId="0" fontId="2" fillId="0" borderId="9" xfId="0" applyFont="1" applyBorder="1" applyAlignment="1" applyProtection="1">
      <alignment vertical="center"/>
      <protection locked="0"/>
    </xf>
    <xf numFmtId="0" fontId="2" fillId="0" borderId="9" xfId="0" applyFont="1" applyBorder="1" applyAlignment="1" applyProtection="1">
      <alignment horizontal="center" vertical="center"/>
    </xf>
    <xf numFmtId="164" fontId="15" fillId="7" borderId="8" xfId="1" applyNumberFormat="1" applyFont="1" applyFill="1" applyBorder="1" applyAlignment="1" applyProtection="1">
      <alignment horizontal="center" vertical="center"/>
    </xf>
    <xf numFmtId="164" fontId="15" fillId="7" borderId="8" xfId="1" applyNumberFormat="1" applyFont="1" applyFill="1" applyBorder="1" applyAlignment="1" applyProtection="1">
      <alignment vertical="center"/>
    </xf>
    <xf numFmtId="1" fontId="15" fillId="7" borderId="8" xfId="0" applyNumberFormat="1" applyFont="1" applyFill="1" applyBorder="1" applyAlignment="1" applyProtection="1">
      <alignment horizontal="center" vertical="center"/>
    </xf>
    <xf numFmtId="0" fontId="19" fillId="0" borderId="0" xfId="0" applyFont="1" applyAlignment="1" applyProtection="1">
      <alignment vertical="center"/>
    </xf>
    <xf numFmtId="0" fontId="20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21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4" fillId="3" borderId="24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center" vertical="center" wrapText="1"/>
    </xf>
    <xf numFmtId="0" fontId="4" fillId="3" borderId="11" xfId="0" applyFont="1" applyFill="1" applyBorder="1" applyAlignment="1" applyProtection="1">
      <alignment horizontal="center" vertical="center" wrapText="1"/>
    </xf>
    <xf numFmtId="0" fontId="10" fillId="3" borderId="31" xfId="0" applyFont="1" applyFill="1" applyBorder="1" applyAlignment="1" applyProtection="1">
      <alignment horizontal="center" vertical="center" wrapText="1"/>
    </xf>
    <xf numFmtId="0" fontId="22" fillId="0" borderId="0" xfId="0" applyFont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</xf>
    <xf numFmtId="0" fontId="15" fillId="2" borderId="3" xfId="0" applyFont="1" applyFill="1" applyBorder="1" applyAlignment="1" applyProtection="1">
      <alignment horizontal="center" vertical="center" wrapText="1"/>
    </xf>
    <xf numFmtId="0" fontId="15" fillId="2" borderId="30" xfId="0" applyFont="1" applyFill="1" applyBorder="1" applyAlignment="1" applyProtection="1">
      <alignment horizontal="center" vertical="center" wrapText="1"/>
    </xf>
    <xf numFmtId="0" fontId="4" fillId="4" borderId="32" xfId="0" applyFont="1" applyFill="1" applyBorder="1" applyAlignment="1" applyProtection="1">
      <alignment horizontal="center" vertical="center"/>
    </xf>
    <xf numFmtId="0" fontId="15" fillId="2" borderId="14" xfId="0" applyFont="1" applyFill="1" applyBorder="1" applyAlignment="1" applyProtection="1">
      <alignment horizontal="center" vertical="center" wrapText="1"/>
    </xf>
    <xf numFmtId="0" fontId="15" fillId="2" borderId="18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 applyProtection="1"/>
    <xf numFmtId="0" fontId="6" fillId="0" borderId="0" xfId="0" applyFont="1" applyAlignment="1"/>
    <xf numFmtId="0" fontId="7" fillId="2" borderId="25" xfId="0" applyFont="1" applyFill="1" applyBorder="1" applyAlignment="1" applyProtection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 applyProtection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 applyProtection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Border="1" applyAlignment="1" applyProtection="1">
      <alignment horizontal="left" vertical="center"/>
    </xf>
    <xf numFmtId="0" fontId="2" fillId="3" borderId="12" xfId="0" applyFont="1" applyFill="1" applyBorder="1" applyAlignment="1" applyProtection="1">
      <alignment vertical="center"/>
    </xf>
    <xf numFmtId="0" fontId="2" fillId="3" borderId="13" xfId="0" applyFont="1" applyFill="1" applyBorder="1" applyAlignment="1" applyProtection="1">
      <alignment vertical="center"/>
    </xf>
    <xf numFmtId="0" fontId="4" fillId="3" borderId="22" xfId="0" applyFont="1" applyFill="1" applyBorder="1" applyAlignment="1" applyProtection="1">
      <alignment vertical="center" wrapText="1"/>
    </xf>
    <xf numFmtId="0" fontId="2" fillId="3" borderId="20" xfId="0" applyFont="1" applyFill="1" applyBorder="1" applyAlignment="1">
      <alignment vertical="center"/>
    </xf>
    <xf numFmtId="0" fontId="2" fillId="3" borderId="21" xfId="0" applyFont="1" applyFill="1" applyBorder="1" applyAlignment="1">
      <alignment vertical="center"/>
    </xf>
    <xf numFmtId="0" fontId="7" fillId="2" borderId="27" xfId="0" applyFont="1" applyFill="1" applyBorder="1" applyAlignment="1" applyProtection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 applyProtection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19381</xdr:colOff>
      <xdr:row>2</xdr:row>
      <xdr:rowOff>228694</xdr:rowOff>
    </xdr:to>
    <xdr:pic>
      <xdr:nvPicPr>
        <xdr:cNvPr id="2" name="Picture 1" descr="Screen Clippi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72056" cy="6763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0"/>
  <sheetViews>
    <sheetView tabSelected="1" topLeftCell="A4" workbookViewId="0">
      <selection activeCell="P12" sqref="P12"/>
    </sheetView>
  </sheetViews>
  <sheetFormatPr defaultRowHeight="15"/>
  <cols>
    <col min="2" max="2" width="14.7109375" customWidth="1"/>
    <col min="4" max="4" width="11.42578125" customWidth="1"/>
    <col min="5" max="7" width="9.140625" hidden="1" customWidth="1"/>
    <col min="9" max="10" width="9.140625" hidden="1" customWidth="1"/>
    <col min="11" max="11" width="12.28515625" customWidth="1"/>
    <col min="12" max="12" width="12" customWidth="1"/>
    <col min="13" max="13" width="0" hidden="1" customWidth="1"/>
    <col min="14" max="14" width="14.140625" customWidth="1"/>
  </cols>
  <sheetData>
    <row r="1" spans="2:19">
      <c r="B1" s="1"/>
      <c r="C1" s="1"/>
      <c r="D1" s="1"/>
      <c r="E1" s="2"/>
      <c r="F1" s="2"/>
      <c r="G1" s="2"/>
      <c r="H1" s="1"/>
      <c r="I1" s="2"/>
      <c r="J1" s="1"/>
      <c r="K1" s="1"/>
      <c r="L1" s="1"/>
      <c r="M1" s="1"/>
      <c r="N1" s="1"/>
      <c r="O1" s="1"/>
      <c r="P1" s="1"/>
      <c r="Q1" s="1"/>
      <c r="R1" s="1"/>
      <c r="S1" s="3"/>
    </row>
    <row r="2" spans="2:19" ht="20.25">
      <c r="B2" s="67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9"/>
      <c r="P2" s="69"/>
      <c r="Q2" s="69"/>
      <c r="R2" s="69"/>
      <c r="S2" s="69"/>
    </row>
    <row r="3" spans="2:19" ht="20.25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1"/>
      <c r="P3" s="1"/>
      <c r="Q3" s="1"/>
      <c r="R3" s="1"/>
      <c r="S3" s="3"/>
    </row>
    <row r="4" spans="2:19">
      <c r="B4" s="70" t="s">
        <v>36</v>
      </c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1"/>
      <c r="P4" s="1"/>
      <c r="Q4" s="6"/>
      <c r="R4" s="6"/>
      <c r="S4" s="3"/>
    </row>
    <row r="5" spans="2:19" ht="15.75" thickBot="1">
      <c r="B5" s="2"/>
      <c r="C5" s="1"/>
      <c r="D5" s="1"/>
      <c r="E5" s="2"/>
      <c r="F5" s="2"/>
      <c r="G5" s="2"/>
      <c r="H5" s="1"/>
      <c r="I5" s="2"/>
      <c r="J5" s="1"/>
      <c r="K5" s="1"/>
      <c r="L5" s="1"/>
      <c r="M5" s="2"/>
      <c r="N5" s="1"/>
      <c r="O5" s="1"/>
      <c r="P5" s="1"/>
      <c r="Q5" s="6"/>
      <c r="R5" s="6"/>
      <c r="S5" s="3"/>
    </row>
    <row r="6" spans="2:19" ht="16.5" thickBot="1">
      <c r="B6" s="72" t="s">
        <v>0</v>
      </c>
      <c r="C6" s="74" t="s">
        <v>1</v>
      </c>
      <c r="D6" s="75"/>
      <c r="E6" s="7"/>
      <c r="F6" s="8"/>
      <c r="G6" s="8"/>
      <c r="H6" s="76" t="s">
        <v>2</v>
      </c>
      <c r="I6" s="8"/>
      <c r="J6" s="8"/>
      <c r="K6" s="78" t="s">
        <v>3</v>
      </c>
      <c r="L6" s="80" t="s">
        <v>4</v>
      </c>
      <c r="M6" s="8"/>
      <c r="N6" s="61"/>
      <c r="O6" s="1"/>
      <c r="P6" s="1"/>
      <c r="Q6" s="1"/>
      <c r="R6" s="1"/>
      <c r="S6" s="3"/>
    </row>
    <row r="7" spans="2:19" ht="63.75" thickBot="1">
      <c r="B7" s="73"/>
      <c r="C7" s="56" t="s">
        <v>5</v>
      </c>
      <c r="D7" s="9" t="s">
        <v>6</v>
      </c>
      <c r="E7" s="10" t="s">
        <v>7</v>
      </c>
      <c r="F7" s="11" t="s">
        <v>8</v>
      </c>
      <c r="G7" s="11" t="s">
        <v>9</v>
      </c>
      <c r="H7" s="77"/>
      <c r="I7" s="12" t="s">
        <v>10</v>
      </c>
      <c r="J7" s="13"/>
      <c r="K7" s="79"/>
      <c r="L7" s="77"/>
      <c r="M7" s="14" t="s">
        <v>11</v>
      </c>
      <c r="N7" s="62" t="s">
        <v>39</v>
      </c>
      <c r="O7" s="1"/>
      <c r="P7" s="3"/>
      <c r="Q7" s="60"/>
      <c r="R7" s="1"/>
      <c r="S7" s="3"/>
    </row>
    <row r="8" spans="2:19" ht="64.5" thickBot="1">
      <c r="B8" s="57" t="s">
        <v>12</v>
      </c>
      <c r="C8" s="15">
        <v>24</v>
      </c>
      <c r="D8" s="16">
        <v>36</v>
      </c>
      <c r="E8" s="17">
        <v>500</v>
      </c>
      <c r="F8" s="18">
        <f>C8*D8*E8</f>
        <v>432000</v>
      </c>
      <c r="G8" s="17">
        <v>144</v>
      </c>
      <c r="H8" s="19">
        <f>F8/$G$8</f>
        <v>3000</v>
      </c>
      <c r="I8" s="20" t="s">
        <v>13</v>
      </c>
      <c r="J8" s="21"/>
      <c r="K8" s="82"/>
      <c r="L8" s="82"/>
      <c r="M8" s="82"/>
      <c r="N8" s="83"/>
      <c r="O8" s="1"/>
      <c r="P8" s="1"/>
      <c r="Q8" s="1"/>
      <c r="R8" s="1"/>
      <c r="S8" s="3"/>
    </row>
    <row r="9" spans="2:19" ht="32.25" thickBot="1">
      <c r="B9" s="57" t="s">
        <v>14</v>
      </c>
      <c r="C9" s="15">
        <v>25</v>
      </c>
      <c r="D9" s="22">
        <v>38</v>
      </c>
      <c r="E9" s="23">
        <v>500</v>
      </c>
      <c r="F9" s="24">
        <f>C9*D9*E9</f>
        <v>475000</v>
      </c>
      <c r="G9" s="23">
        <v>144</v>
      </c>
      <c r="H9" s="25">
        <f>(F9/$G$8)+1</f>
        <v>3299.6111111111113</v>
      </c>
      <c r="I9" s="26">
        <f>H9/H8</f>
        <v>1.0998703703703705</v>
      </c>
      <c r="J9" s="27"/>
      <c r="K9" s="65" t="s">
        <v>15</v>
      </c>
      <c r="L9" s="28">
        <v>60</v>
      </c>
      <c r="M9" s="29">
        <f>H8</f>
        <v>3000</v>
      </c>
      <c r="N9" s="30">
        <f>L9/I9</f>
        <v>54.551883218561102</v>
      </c>
      <c r="O9" s="1"/>
      <c r="P9" s="1"/>
      <c r="Q9" s="1"/>
      <c r="R9" s="1"/>
      <c r="S9" s="3"/>
    </row>
    <row r="10" spans="2:19" ht="32.25" thickBot="1">
      <c r="B10" s="58" t="s">
        <v>16</v>
      </c>
      <c r="C10" s="15">
        <v>20</v>
      </c>
      <c r="D10" s="16">
        <v>26</v>
      </c>
      <c r="E10" s="17">
        <v>500</v>
      </c>
      <c r="F10" s="18">
        <f t="shared" ref="F10:F11" si="0">C10*D10*E10</f>
        <v>260000</v>
      </c>
      <c r="G10" s="17">
        <v>144</v>
      </c>
      <c r="H10" s="19">
        <f t="shared" ref="H10" si="1">F10/$G$8</f>
        <v>1805.5555555555557</v>
      </c>
      <c r="I10" s="31">
        <f>H10/H8</f>
        <v>0.60185185185185186</v>
      </c>
      <c r="J10" s="32"/>
      <c r="K10" s="66" t="s">
        <v>17</v>
      </c>
      <c r="L10" s="33">
        <v>40</v>
      </c>
      <c r="M10" s="34">
        <f>H9</f>
        <v>3299.6111111111113</v>
      </c>
      <c r="N10" s="30">
        <f>L10/I10</f>
        <v>66.461538461538467</v>
      </c>
      <c r="O10" s="1"/>
      <c r="P10" s="1"/>
      <c r="Q10" s="1"/>
      <c r="R10" s="1"/>
      <c r="S10" s="3"/>
    </row>
    <row r="11" spans="2:19" ht="32.25" thickBot="1">
      <c r="B11" s="58" t="s">
        <v>18</v>
      </c>
      <c r="C11" s="64">
        <v>17</v>
      </c>
      <c r="D11" s="16">
        <v>22</v>
      </c>
      <c r="E11" s="17">
        <v>500</v>
      </c>
      <c r="F11" s="18">
        <f t="shared" si="0"/>
        <v>187000</v>
      </c>
      <c r="G11" s="17">
        <v>144</v>
      </c>
      <c r="H11" s="19">
        <f>(F11/$G$8)+1</f>
        <v>1299.6111111111111</v>
      </c>
      <c r="I11" s="35">
        <f>H11/H8</f>
        <v>0.4332037037037037</v>
      </c>
      <c r="J11" s="27"/>
      <c r="K11" s="65" t="s">
        <v>19</v>
      </c>
      <c r="L11" s="28">
        <v>20</v>
      </c>
      <c r="M11" s="29">
        <f>H10</f>
        <v>1805.5555555555557</v>
      </c>
      <c r="N11" s="30">
        <f>L11/I11</f>
        <v>46.167656991407689</v>
      </c>
      <c r="O11" s="1"/>
      <c r="P11" s="1"/>
      <c r="Q11" s="1"/>
      <c r="R11" s="1"/>
      <c r="S11" s="3"/>
    </row>
    <row r="12" spans="2:19"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6"/>
      <c r="P12" s="1"/>
      <c r="Q12" s="1"/>
      <c r="R12" s="1"/>
      <c r="S12" s="3"/>
    </row>
    <row r="13" spans="2:19" ht="16.5" thickBot="1">
      <c r="B13" s="37"/>
      <c r="C13" s="6"/>
      <c r="D13" s="6"/>
      <c r="E13" s="37"/>
      <c r="F13" s="37"/>
      <c r="G13" s="37"/>
      <c r="H13" s="6"/>
      <c r="I13" s="37"/>
      <c r="J13" s="1"/>
      <c r="K13" s="38"/>
      <c r="L13" s="39"/>
      <c r="M13" s="40"/>
      <c r="N13" s="41"/>
      <c r="O13" s="1"/>
      <c r="P13" s="1"/>
      <c r="Q13" s="1"/>
      <c r="R13" s="1"/>
      <c r="S13" s="3"/>
    </row>
    <row r="14" spans="2:19" ht="48" thickBot="1">
      <c r="B14" s="90" t="s">
        <v>38</v>
      </c>
      <c r="C14" s="91"/>
      <c r="D14" s="92"/>
      <c r="E14" s="2"/>
      <c r="F14" s="2"/>
      <c r="G14" s="2"/>
      <c r="H14" s="59" t="s">
        <v>20</v>
      </c>
      <c r="I14" s="59"/>
      <c r="J14" s="59"/>
      <c r="K14" s="59" t="s">
        <v>21</v>
      </c>
      <c r="L14" s="59" t="s">
        <v>22</v>
      </c>
      <c r="M14" s="43"/>
      <c r="N14" s="63" t="s">
        <v>23</v>
      </c>
      <c r="O14" s="1"/>
      <c r="P14" s="1"/>
      <c r="Q14" s="1"/>
      <c r="R14" s="1"/>
      <c r="S14" s="3"/>
    </row>
    <row r="15" spans="2:19" ht="16.5" thickBot="1">
      <c r="B15" s="84" t="s">
        <v>24</v>
      </c>
      <c r="C15" s="85"/>
      <c r="D15" s="86"/>
      <c r="E15" s="44"/>
      <c r="F15" s="44"/>
      <c r="G15" s="44"/>
      <c r="H15" s="36">
        <v>1053</v>
      </c>
      <c r="I15" s="45"/>
      <c r="J15" s="46"/>
      <c r="K15" s="36">
        <v>55</v>
      </c>
      <c r="L15" s="36">
        <v>25.5</v>
      </c>
      <c r="M15" s="47"/>
      <c r="N15" s="48">
        <f>(H15*F8)/(K15*L15*12)</f>
        <v>27028.877005347593</v>
      </c>
      <c r="O15" s="1"/>
      <c r="P15" s="1"/>
      <c r="Q15" s="1"/>
      <c r="R15" s="1"/>
      <c r="S15" s="3"/>
    </row>
    <row r="16" spans="2:19">
      <c r="B16" s="81" t="s">
        <v>25</v>
      </c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1"/>
      <c r="P16" s="1"/>
      <c r="Q16" s="1"/>
      <c r="R16" s="1"/>
      <c r="S16" s="3"/>
    </row>
    <row r="17" spans="2:19" ht="15.75" thickBot="1">
      <c r="B17" s="2"/>
      <c r="C17" s="2"/>
      <c r="D17" s="2"/>
      <c r="E17" s="2"/>
      <c r="F17" s="2"/>
      <c r="G17" s="2"/>
      <c r="H17" s="1"/>
      <c r="I17" s="2"/>
      <c r="J17" s="1"/>
      <c r="K17" s="1"/>
      <c r="L17" s="6"/>
      <c r="M17" s="2"/>
      <c r="N17" s="2"/>
      <c r="O17" s="1"/>
      <c r="P17" s="1"/>
      <c r="Q17" s="1"/>
      <c r="R17" s="1"/>
      <c r="S17" s="3"/>
    </row>
    <row r="18" spans="2:19" ht="64.5" thickBot="1">
      <c r="B18" s="90" t="s">
        <v>26</v>
      </c>
      <c r="C18" s="91"/>
      <c r="D18" s="92"/>
      <c r="E18" s="2"/>
      <c r="F18" s="2"/>
      <c r="G18" s="2"/>
      <c r="H18" s="59" t="s">
        <v>40</v>
      </c>
      <c r="I18" s="59"/>
      <c r="J18" s="59"/>
      <c r="K18" s="59" t="s">
        <v>27</v>
      </c>
      <c r="L18" s="59" t="s">
        <v>28</v>
      </c>
      <c r="M18" s="43"/>
      <c r="N18" s="63" t="s">
        <v>23</v>
      </c>
      <c r="O18" s="1"/>
      <c r="P18" s="1"/>
      <c r="Q18" s="1"/>
      <c r="R18" s="1"/>
      <c r="S18" s="3"/>
    </row>
    <row r="19" spans="2:19" ht="16.5" thickBot="1">
      <c r="B19" s="84" t="s">
        <v>24</v>
      </c>
      <c r="C19" s="85"/>
      <c r="D19" s="86"/>
      <c r="E19" s="44"/>
      <c r="F19" s="44"/>
      <c r="G19" s="44"/>
      <c r="H19" s="36">
        <v>4</v>
      </c>
      <c r="I19" s="45"/>
      <c r="J19" s="46"/>
      <c r="K19" s="36">
        <v>40</v>
      </c>
      <c r="L19" s="36">
        <v>3.5</v>
      </c>
      <c r="M19" s="45"/>
      <c r="N19" s="49">
        <f>(65.45*((K19*K19)-(L19*L19))/H19)</f>
        <v>25979.559375000001</v>
      </c>
      <c r="O19" s="1"/>
      <c r="P19" s="1"/>
      <c r="Q19" s="1"/>
      <c r="R19" s="1"/>
      <c r="S19" s="3"/>
    </row>
    <row r="20" spans="2:19" ht="15.75" thickBot="1">
      <c r="B20" s="2"/>
      <c r="C20" s="2"/>
      <c r="D20" s="2"/>
      <c r="E20" s="2"/>
      <c r="F20" s="2"/>
      <c r="G20" s="2"/>
      <c r="H20" s="1"/>
      <c r="I20" s="2"/>
      <c r="J20" s="1"/>
      <c r="K20" s="1"/>
      <c r="L20" s="1"/>
      <c r="M20" s="2"/>
      <c r="N20" s="2"/>
      <c r="O20" s="1"/>
      <c r="P20" s="1"/>
      <c r="Q20" s="1"/>
      <c r="R20" s="1"/>
      <c r="S20" s="3"/>
    </row>
    <row r="21" spans="2:19" ht="51.75" thickBot="1">
      <c r="B21" s="87" t="s">
        <v>37</v>
      </c>
      <c r="C21" s="88"/>
      <c r="D21" s="89"/>
      <c r="E21" s="2"/>
      <c r="F21" s="2"/>
      <c r="G21" s="2"/>
      <c r="H21" s="59" t="s">
        <v>27</v>
      </c>
      <c r="I21" s="59"/>
      <c r="J21" s="59"/>
      <c r="K21" s="59" t="s">
        <v>22</v>
      </c>
      <c r="L21" s="59" t="s">
        <v>28</v>
      </c>
      <c r="M21" s="42"/>
      <c r="N21" s="63" t="s">
        <v>29</v>
      </c>
      <c r="O21" s="1"/>
      <c r="P21" s="1"/>
      <c r="Q21" s="1"/>
      <c r="R21" s="1"/>
      <c r="S21" s="3"/>
    </row>
    <row r="22" spans="2:19" ht="16.5" thickBot="1">
      <c r="B22" s="84" t="s">
        <v>20</v>
      </c>
      <c r="C22" s="85"/>
      <c r="D22" s="86"/>
      <c r="E22" s="44"/>
      <c r="F22" s="44"/>
      <c r="G22" s="44"/>
      <c r="H22" s="36">
        <v>40</v>
      </c>
      <c r="I22" s="45"/>
      <c r="J22" s="46"/>
      <c r="K22" s="36">
        <v>25.5</v>
      </c>
      <c r="L22" s="36">
        <v>3.5</v>
      </c>
      <c r="M22" s="45"/>
      <c r="N22" s="50">
        <f>((H22*H22)-(L22*L22))*K22*0.026</f>
        <v>1052.6782499999999</v>
      </c>
      <c r="O22" s="1"/>
      <c r="P22" s="1"/>
      <c r="Q22" s="1"/>
      <c r="R22" s="1"/>
      <c r="S22" s="3"/>
    </row>
    <row r="23" spans="2:19" ht="15.75">
      <c r="B23" s="37"/>
      <c r="C23" s="6"/>
      <c r="D23" s="6"/>
      <c r="E23" s="37"/>
      <c r="F23" s="37"/>
      <c r="G23" s="37"/>
      <c r="H23" s="6"/>
      <c r="I23" s="37"/>
      <c r="J23" s="1"/>
      <c r="K23" s="38"/>
      <c r="L23" s="39"/>
      <c r="M23" s="40"/>
      <c r="N23" s="41"/>
      <c r="O23" s="1"/>
      <c r="P23" s="1"/>
      <c r="Q23" s="1"/>
      <c r="R23" s="1"/>
      <c r="S23" s="3"/>
    </row>
    <row r="25" spans="2:19" ht="18">
      <c r="B25" s="51" t="s">
        <v>30</v>
      </c>
      <c r="C25" s="52" t="s">
        <v>31</v>
      </c>
      <c r="D25" s="53"/>
      <c r="E25" s="53"/>
      <c r="H25" s="53"/>
      <c r="J25" s="1"/>
    </row>
    <row r="26" spans="2:19">
      <c r="B26" s="2"/>
      <c r="C26" s="52" t="s">
        <v>34</v>
      </c>
      <c r="D26" s="53"/>
      <c r="E26" s="53"/>
      <c r="H26" s="53"/>
      <c r="J26" s="1"/>
    </row>
    <row r="27" spans="2:19">
      <c r="C27" s="55" t="s">
        <v>33</v>
      </c>
      <c r="J27" s="53"/>
    </row>
    <row r="28" spans="2:19">
      <c r="C28" s="55" t="s">
        <v>35</v>
      </c>
      <c r="J28" s="54"/>
    </row>
    <row r="29" spans="2:19">
      <c r="C29" s="54" t="s">
        <v>32</v>
      </c>
    </row>
    <row r="30" spans="2:19">
      <c r="C30" s="54" t="s">
        <v>35</v>
      </c>
    </row>
  </sheetData>
  <sheetProtection password="CDCA" sheet="1" objects="1" scenarios="1"/>
  <mergeCells count="16">
    <mergeCell ref="B12:N12"/>
    <mergeCell ref="K8:N8"/>
    <mergeCell ref="B19:D19"/>
    <mergeCell ref="B21:D21"/>
    <mergeCell ref="B22:D22"/>
    <mergeCell ref="B14:D14"/>
    <mergeCell ref="B15:D15"/>
    <mergeCell ref="B16:N16"/>
    <mergeCell ref="B18:D18"/>
    <mergeCell ref="B2:S2"/>
    <mergeCell ref="B4:N4"/>
    <mergeCell ref="B6:B7"/>
    <mergeCell ref="C6:D6"/>
    <mergeCell ref="H6:H7"/>
    <mergeCell ref="K6:K7"/>
    <mergeCell ref="L6:L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Barsamian</dc:creator>
  <cp:lastModifiedBy>Julie Barsamian</cp:lastModifiedBy>
  <dcterms:created xsi:type="dcterms:W3CDTF">2015-03-04T21:18:01Z</dcterms:created>
  <dcterms:modified xsi:type="dcterms:W3CDTF">2015-04-02T14:03:41Z</dcterms:modified>
</cp:coreProperties>
</file>